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isumicom-my.sharepoint.com/personal/kanwar_pal_krisumi_com/Documents/Desktop/"/>
    </mc:Choice>
  </mc:AlternateContent>
  <xr:revisionPtr revIDLastSave="239" documentId="8_{254A62E4-D41F-42C6-9BE8-309166065B8D}" xr6:coauthVersionLast="47" xr6:coauthVersionMax="47" xr10:uidLastSave="{7BD37564-A18F-431E-A946-94329078DCA8}"/>
  <bookViews>
    <workbookView xWindow="-120" yWindow="-120" windowWidth="20730" windowHeight="11040" xr2:uid="{53131BEE-DABC-49FD-A2DF-6F85A275C8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4" i="1"/>
  <c r="I7" i="1"/>
  <c r="K18" i="1"/>
  <c r="J17" i="1"/>
  <c r="Q13" i="1"/>
  <c r="Q12" i="1"/>
  <c r="Q11" i="1"/>
  <c r="P13" i="1"/>
  <c r="P12" i="1"/>
  <c r="P11" i="1"/>
  <c r="O13" i="1"/>
  <c r="O12" i="1"/>
  <c r="O11" i="1"/>
  <c r="N13" i="1"/>
  <c r="N12" i="1"/>
  <c r="N11" i="1"/>
  <c r="K13" i="1"/>
  <c r="K12" i="1"/>
  <c r="K11" i="1"/>
  <c r="J13" i="1"/>
  <c r="J12" i="1"/>
  <c r="J11" i="1"/>
  <c r="L13" i="1"/>
  <c r="L12" i="1"/>
  <c r="L11" i="1"/>
  <c r="M10" i="1"/>
  <c r="H13" i="1"/>
  <c r="I13" i="1" s="1"/>
  <c r="H12" i="1"/>
  <c r="I12" i="1" s="1"/>
  <c r="H11" i="1"/>
  <c r="I11" i="1" s="1"/>
  <c r="I10" i="1"/>
  <c r="K10" i="1"/>
  <c r="J10" i="1"/>
  <c r="H10" i="1"/>
  <c r="H6" i="1"/>
  <c r="I6" i="1" s="1"/>
  <c r="H5" i="1"/>
  <c r="I5" i="1" s="1"/>
  <c r="H4" i="1"/>
  <c r="J18" i="1" l="1"/>
  <c r="M12" i="1"/>
  <c r="M13" i="1"/>
  <c r="M11" i="1"/>
  <c r="J6" i="1"/>
  <c r="J5" i="1"/>
  <c r="I4" i="1"/>
  <c r="J4" i="1" s="1"/>
</calcChain>
</file>

<file path=xl/sharedStrings.xml><?xml version="1.0" encoding="utf-8"?>
<sst xmlns="http://schemas.openxmlformats.org/spreadsheetml/2006/main" count="54" uniqueCount="35">
  <si>
    <t>Maturity Date</t>
  </si>
  <si>
    <t>TDS</t>
  </si>
  <si>
    <t>Daiko From Here On Communications Pvt. Ltd.</t>
  </si>
  <si>
    <t>Bill no.</t>
  </si>
  <si>
    <t>0088/KCPL/DIGI/24-25</t>
  </si>
  <si>
    <t>PI Digital Campaign</t>
  </si>
  <si>
    <t>PI Agency Commission - Digital Spending</t>
  </si>
  <si>
    <t>Total</t>
  </si>
  <si>
    <t>Amount Paid</t>
  </si>
  <si>
    <t>ERP no.</t>
  </si>
  <si>
    <t>38655</t>
  </si>
  <si>
    <t>38390</t>
  </si>
  <si>
    <t>37941</t>
  </si>
  <si>
    <t>0069/KCPL/DIGI/24-25</t>
  </si>
  <si>
    <t>0038/KCPL/GIGI/24-25</t>
  </si>
  <si>
    <t>Exp.No</t>
  </si>
  <si>
    <t>Type</t>
  </si>
  <si>
    <t>Sub Type</t>
  </si>
  <si>
    <t>Dept/Project</t>
  </si>
  <si>
    <t>Vendor</t>
  </si>
  <si>
    <t>Advertising and Publications Costs</t>
  </si>
  <si>
    <t>Digital</t>
  </si>
  <si>
    <t>Marketing</t>
  </si>
  <si>
    <t>DAIKO FROM HERE ON COMMUNICATIONS PRIVATE LIMITED</t>
  </si>
  <si>
    <t>Bill Amount</t>
  </si>
  <si>
    <t>Net Payable</t>
  </si>
  <si>
    <t>TDS  Digital Activity - Digital Campaign</t>
  </si>
  <si>
    <t>TDS on Agency Commission - Digital Spending</t>
  </si>
  <si>
    <t>GST18%</t>
  </si>
  <si>
    <t>Digital Activity - Digital Campaign</t>
  </si>
  <si>
    <t>Agency Commission - Digital Spending</t>
  </si>
  <si>
    <t>Advance Adjustment</t>
  </si>
  <si>
    <t>TDS to be apply on ERP 39549</t>
  </si>
  <si>
    <t>Total TDS</t>
  </si>
  <si>
    <t>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</si>
</sst>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164" fontId="3" fillId="0" borderId="1" xfId="0" quotePrefix="1" applyNumberFormat="1" applyFont="1" applyBorder="1" applyAlignment="1"/>
    <xf numFmtId="15" fontId="3" fillId="0" borderId="1" xfId="0" applyNumberFormat="1" applyFont="1" applyBorder="1" applyAlignment="1"/>
    <xf numFmtId="43" fontId="3" fillId="0" borderId="1" xfId="0" applyNumberFormat="1" applyFont="1" applyBorder="1" applyAlignment="1"/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0" xfId="0" applyNumberFormat="1" applyFont="1" applyAlignment="1"/>
    <xf numFmtId="43" fontId="3" fillId="0" borderId="0" xfId="0" applyNumberFormat="1" applyFont="1" applyAlignment="1"/>
    <xf numFmtId="9" fontId="3" fillId="0" borderId="0" xfId="0" applyNumberFormat="1" applyFont="1" applyAlignment="1"/>
    <xf numFmtId="43" fontId="3" fillId="3" borderId="1" xfId="0" applyNumberFormat="1" applyFont="1" applyFill="1" applyBorder="1" applyAlignment="1"/>
    <xf numFmtId="43" fontId="3" fillId="3" borderId="3" xfId="0" applyNumberFormat="1" applyFont="1" applyFill="1" applyBorder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dgExpenseDetails$_ctl1$_ctl7','')" TargetMode="External"/><Relationship Id="rId3" Type="http://schemas.openxmlformats.org/officeDocument/2006/relationships/hyperlink" Target="javascript:__doPostBack('dgExpenseDetails$_ctl1$_ctl5','')" TargetMode="External"/><Relationship Id="rId7" Type="http://schemas.openxmlformats.org/officeDocument/2006/relationships/hyperlink" Target="javascript:__doPostBack('dgExpenseDetails$_ctl5$lnkExpenseID','')" TargetMode="External"/><Relationship Id="rId2" Type="http://schemas.openxmlformats.org/officeDocument/2006/relationships/hyperlink" Target="javascript:__doPostBack('dgExpenseDetails$_ctl1$_ctl4','')" TargetMode="External"/><Relationship Id="rId1" Type="http://schemas.openxmlformats.org/officeDocument/2006/relationships/hyperlink" Target="javascript:__doPostBack('dgExpenseDetails$_ctl1$_ctl0','')" TargetMode="External"/><Relationship Id="rId6" Type="http://schemas.openxmlformats.org/officeDocument/2006/relationships/hyperlink" Target="javascript:__doPostBack('dgExpenseDetails$_ctl4$lnkExpenseID','')" TargetMode="External"/><Relationship Id="rId5" Type="http://schemas.openxmlformats.org/officeDocument/2006/relationships/hyperlink" Target="javascript:__doPostBack('dgExpenseDetails$_ctl3$lnkExpenseID','')" TargetMode="External"/><Relationship Id="rId4" Type="http://schemas.openxmlformats.org/officeDocument/2006/relationships/hyperlink" Target="javascript:__doPostBack('dgExpenseDetails$_ctl1$_ctl6','')" TargetMode="External"/><Relationship Id="rId9" Type="http://schemas.openxmlformats.org/officeDocument/2006/relationships/hyperlink" Target="javascript:__doPostBack('dgExpenseDetails$_ctl2$lnkExpenseID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F7E35-0C85-469B-8FD2-4FA68B848498}">
  <dimension ref="A3:Q18"/>
  <sheetViews>
    <sheetView tabSelected="1" workbookViewId="0">
      <selection activeCell="J16" sqref="J16"/>
    </sheetView>
  </sheetViews>
  <sheetFormatPr defaultRowHeight="12" x14ac:dyDescent="0.2"/>
  <cols>
    <col min="1" max="1" width="6.85546875" style="3" bestFit="1" customWidth="1"/>
    <col min="2" max="2" width="11.7109375" style="3" customWidth="1"/>
    <col min="3" max="3" width="29.85546875" style="3" bestFit="1" customWidth="1"/>
    <col min="4" max="4" width="19.140625" style="3" bestFit="1" customWidth="1"/>
    <col min="5" max="5" width="11.7109375" style="3" bestFit="1" customWidth="1"/>
    <col min="6" max="6" width="17.28515625" style="3" bestFit="1" customWidth="1"/>
    <col min="7" max="7" width="14.140625" style="3" bestFit="1" customWidth="1"/>
    <col min="8" max="8" width="12.140625" style="3" bestFit="1" customWidth="1"/>
    <col min="9" max="9" width="15.42578125" style="3" customWidth="1"/>
    <col min="10" max="10" width="12.140625" style="3" bestFit="1" customWidth="1"/>
    <col min="11" max="11" width="11.28515625" style="3" bestFit="1" customWidth="1"/>
    <col min="12" max="12" width="11.28515625" style="3" customWidth="1"/>
    <col min="13" max="13" width="11.28515625" style="3" bestFit="1" customWidth="1"/>
    <col min="14" max="14" width="9.140625" style="3"/>
    <col min="15" max="15" width="9.7109375" style="3" bestFit="1" customWidth="1"/>
    <col min="16" max="16384" width="9.140625" style="3"/>
  </cols>
  <sheetData>
    <row r="3" spans="1:17" s="7" customFormat="1" ht="36" x14ac:dyDescent="0.2">
      <c r="A3" s="1" t="s">
        <v>9</v>
      </c>
      <c r="B3" s="1" t="s">
        <v>19</v>
      </c>
      <c r="C3" s="1" t="s">
        <v>16</v>
      </c>
      <c r="D3" s="1" t="s">
        <v>3</v>
      </c>
      <c r="E3" s="1" t="s">
        <v>0</v>
      </c>
      <c r="F3" s="2" t="s">
        <v>5</v>
      </c>
      <c r="G3" s="2" t="s">
        <v>6</v>
      </c>
      <c r="H3" s="2" t="s">
        <v>7</v>
      </c>
      <c r="I3" s="2" t="s">
        <v>1</v>
      </c>
      <c r="J3" s="2" t="s">
        <v>8</v>
      </c>
    </row>
    <row r="4" spans="1:17" x14ac:dyDescent="0.2">
      <c r="A4" s="4" t="s">
        <v>10</v>
      </c>
      <c r="B4" s="4" t="s">
        <v>2</v>
      </c>
      <c r="C4" s="4" t="s">
        <v>20</v>
      </c>
      <c r="D4" s="5" t="s">
        <v>4</v>
      </c>
      <c r="E4" s="5">
        <v>45505</v>
      </c>
      <c r="F4" s="6">
        <v>1920000</v>
      </c>
      <c r="G4" s="6">
        <v>153600</v>
      </c>
      <c r="H4" s="6">
        <f>SUM(F4:G4)</f>
        <v>2073600</v>
      </c>
      <c r="I4" s="16">
        <f>H4*2%</f>
        <v>41472</v>
      </c>
      <c r="J4" s="6">
        <f>H4-I4</f>
        <v>2032128</v>
      </c>
    </row>
    <row r="5" spans="1:17" x14ac:dyDescent="0.2">
      <c r="A5" s="4" t="s">
        <v>11</v>
      </c>
      <c r="B5" s="4" t="s">
        <v>2</v>
      </c>
      <c r="C5" s="4" t="s">
        <v>20</v>
      </c>
      <c r="D5" s="5" t="s">
        <v>13</v>
      </c>
      <c r="E5" s="5">
        <v>45475</v>
      </c>
      <c r="F5" s="6">
        <v>1920000</v>
      </c>
      <c r="G5" s="6">
        <v>153600</v>
      </c>
      <c r="H5" s="6">
        <f>SUM(F5:G5)</f>
        <v>2073600</v>
      </c>
      <c r="I5" s="16">
        <f>H5*2%</f>
        <v>41472</v>
      </c>
      <c r="J5" s="6">
        <f>H5-I5</f>
        <v>2032128</v>
      </c>
    </row>
    <row r="6" spans="1:17" x14ac:dyDescent="0.2">
      <c r="A6" s="4" t="s">
        <v>12</v>
      </c>
      <c r="B6" s="4" t="s">
        <v>2</v>
      </c>
      <c r="C6" s="4" t="s">
        <v>20</v>
      </c>
      <c r="D6" s="5" t="s">
        <v>14</v>
      </c>
      <c r="E6" s="5">
        <v>45441</v>
      </c>
      <c r="F6" s="6">
        <v>1920000</v>
      </c>
      <c r="G6" s="6">
        <v>153600</v>
      </c>
      <c r="H6" s="6">
        <f>SUM(F6:G6)</f>
        <v>2073600</v>
      </c>
      <c r="I6" s="16">
        <f>H6*2%</f>
        <v>41472</v>
      </c>
      <c r="J6" s="6">
        <f>H6-I6</f>
        <v>2032128</v>
      </c>
    </row>
    <row r="7" spans="1:17" x14ac:dyDescent="0.2">
      <c r="I7" s="14">
        <f>SUM(I4:I6)</f>
        <v>124416</v>
      </c>
    </row>
    <row r="8" spans="1:17" x14ac:dyDescent="0.2">
      <c r="J8" s="15">
        <v>0.02</v>
      </c>
      <c r="K8" s="15">
        <v>0.05</v>
      </c>
    </row>
    <row r="9" spans="1:17" s="7" customFormat="1" ht="60" x14ac:dyDescent="0.2">
      <c r="A9" s="8" t="s">
        <v>15</v>
      </c>
      <c r="B9" s="8" t="s">
        <v>19</v>
      </c>
      <c r="C9" s="8" t="s">
        <v>16</v>
      </c>
      <c r="D9" s="8" t="s">
        <v>17</v>
      </c>
      <c r="E9" s="8" t="s">
        <v>18</v>
      </c>
      <c r="F9" s="9" t="s">
        <v>29</v>
      </c>
      <c r="G9" s="9" t="s">
        <v>30</v>
      </c>
      <c r="H9" s="9" t="s">
        <v>28</v>
      </c>
      <c r="I9" s="9" t="s">
        <v>24</v>
      </c>
      <c r="J9" s="9" t="s">
        <v>26</v>
      </c>
      <c r="K9" s="9" t="s">
        <v>27</v>
      </c>
      <c r="L9" s="9" t="s">
        <v>31</v>
      </c>
      <c r="M9" s="9" t="s">
        <v>25</v>
      </c>
    </row>
    <row r="10" spans="1:17" x14ac:dyDescent="0.2">
      <c r="A10" s="10">
        <v>39549</v>
      </c>
      <c r="B10" s="11" t="s">
        <v>23</v>
      </c>
      <c r="C10" s="11" t="s">
        <v>20</v>
      </c>
      <c r="D10" s="11" t="s">
        <v>21</v>
      </c>
      <c r="E10" s="11" t="s">
        <v>22</v>
      </c>
      <c r="F10" s="12">
        <v>1349310</v>
      </c>
      <c r="G10" s="12">
        <v>107944.8</v>
      </c>
      <c r="H10" s="12">
        <f>SUM(F10:G10)*18%</f>
        <v>262305.864</v>
      </c>
      <c r="I10" s="12">
        <f>SUM(F10:H10)+0.34</f>
        <v>1719561.0040000002</v>
      </c>
      <c r="J10" s="12">
        <f>F10*2%-0.2</f>
        <v>26986</v>
      </c>
      <c r="K10" s="12">
        <f>G10*5%-0.24</f>
        <v>5397.0000000000009</v>
      </c>
      <c r="L10" s="12">
        <v>0</v>
      </c>
      <c r="M10" s="12">
        <f>I10-J10-K10-L10</f>
        <v>1687178.0040000002</v>
      </c>
    </row>
    <row r="11" spans="1:17" x14ac:dyDescent="0.2">
      <c r="A11" s="10">
        <v>39548</v>
      </c>
      <c r="B11" s="11" t="s">
        <v>23</v>
      </c>
      <c r="C11" s="11" t="s">
        <v>20</v>
      </c>
      <c r="D11" s="11" t="s">
        <v>21</v>
      </c>
      <c r="E11" s="11" t="s">
        <v>22</v>
      </c>
      <c r="F11" s="12">
        <v>1920000</v>
      </c>
      <c r="G11" s="12">
        <v>153600</v>
      </c>
      <c r="H11" s="12">
        <f>SUM(F11:G11)*18%</f>
        <v>373248</v>
      </c>
      <c r="I11" s="12">
        <f>SUM(F11:H11)</f>
        <v>2446848</v>
      </c>
      <c r="J11" s="12">
        <f>F11*2%</f>
        <v>38400</v>
      </c>
      <c r="K11" s="12">
        <f>G11*5%</f>
        <v>7680</v>
      </c>
      <c r="L11" s="12">
        <f>J4</f>
        <v>2032128</v>
      </c>
      <c r="M11" s="12">
        <f>I11-J11-K11-L11</f>
        <v>368640</v>
      </c>
      <c r="N11" s="13">
        <f>SUM(J11:K11)</f>
        <v>46080</v>
      </c>
      <c r="O11" s="14">
        <f>I4</f>
        <v>41472</v>
      </c>
      <c r="P11" s="14">
        <f>N11-O11</f>
        <v>4608</v>
      </c>
      <c r="Q11" s="14">
        <f>J11-I4</f>
        <v>-3072</v>
      </c>
    </row>
    <row r="12" spans="1:17" x14ac:dyDescent="0.2">
      <c r="A12" s="10">
        <v>39547</v>
      </c>
      <c r="B12" s="11" t="s">
        <v>23</v>
      </c>
      <c r="C12" s="11" t="s">
        <v>20</v>
      </c>
      <c r="D12" s="11" t="s">
        <v>21</v>
      </c>
      <c r="E12" s="11" t="s">
        <v>22</v>
      </c>
      <c r="F12" s="12">
        <v>1920000</v>
      </c>
      <c r="G12" s="12">
        <v>153600</v>
      </c>
      <c r="H12" s="12">
        <f>SUM(F12:G12)*18%</f>
        <v>373248</v>
      </c>
      <c r="I12" s="12">
        <f>SUM(F12:H12)</f>
        <v>2446848</v>
      </c>
      <c r="J12" s="12">
        <f>F12*2%</f>
        <v>38400</v>
      </c>
      <c r="K12" s="12">
        <f>G12*5%</f>
        <v>7680</v>
      </c>
      <c r="L12" s="12">
        <f>J5</f>
        <v>2032128</v>
      </c>
      <c r="M12" s="12">
        <f>I12-J12-K12-L12</f>
        <v>368640</v>
      </c>
      <c r="N12" s="13">
        <f>SUM(J12:K12)</f>
        <v>46080</v>
      </c>
      <c r="O12" s="14">
        <f>I5</f>
        <v>41472</v>
      </c>
      <c r="P12" s="14">
        <f>N12-O12</f>
        <v>4608</v>
      </c>
      <c r="Q12" s="14">
        <f>J12-I5</f>
        <v>-3072</v>
      </c>
    </row>
    <row r="13" spans="1:17" x14ac:dyDescent="0.2">
      <c r="A13" s="10">
        <v>39545</v>
      </c>
      <c r="B13" s="11" t="s">
        <v>23</v>
      </c>
      <c r="C13" s="11" t="s">
        <v>20</v>
      </c>
      <c r="D13" s="11" t="s">
        <v>21</v>
      </c>
      <c r="E13" s="11" t="s">
        <v>22</v>
      </c>
      <c r="F13" s="12">
        <v>1920000</v>
      </c>
      <c r="G13" s="12">
        <v>153600</v>
      </c>
      <c r="H13" s="12">
        <f>SUM(F13:G13)*18%</f>
        <v>373248</v>
      </c>
      <c r="I13" s="12">
        <f>SUM(F13:H13)</f>
        <v>2446848</v>
      </c>
      <c r="J13" s="12">
        <f>F13*2%</f>
        <v>38400</v>
      </c>
      <c r="K13" s="12">
        <f>G13*5%</f>
        <v>7680</v>
      </c>
      <c r="L13" s="12">
        <f>J6</f>
        <v>2032128</v>
      </c>
      <c r="M13" s="12">
        <f>I13-J13-K13-L13</f>
        <v>368640</v>
      </c>
      <c r="N13" s="13">
        <f>SUM(J13:K13)</f>
        <v>46080</v>
      </c>
      <c r="O13" s="14">
        <f>I6</f>
        <v>41472</v>
      </c>
      <c r="P13" s="14">
        <f>N13-O13</f>
        <v>4608</v>
      </c>
      <c r="Q13" s="14">
        <f>J13-I6</f>
        <v>-3072</v>
      </c>
    </row>
    <row r="14" spans="1:17" x14ac:dyDescent="0.2">
      <c r="J14" s="13">
        <f>SUM(J10:J13)</f>
        <v>142186</v>
      </c>
    </row>
    <row r="16" spans="1:17" x14ac:dyDescent="0.2">
      <c r="I16" s="3" t="s">
        <v>33</v>
      </c>
      <c r="J16" s="13">
        <f>J14</f>
        <v>142186</v>
      </c>
    </row>
    <row r="17" spans="9:11" ht="12.75" thickBot="1" x14ac:dyDescent="0.25">
      <c r="I17" s="3" t="s">
        <v>34</v>
      </c>
      <c r="J17" s="17">
        <f>SUM(I4:I6)</f>
        <v>124416</v>
      </c>
    </row>
    <row r="18" spans="9:11" x14ac:dyDescent="0.2">
      <c r="I18" s="3" t="s">
        <v>32</v>
      </c>
      <c r="J18" s="14">
        <f>J16-J17</f>
        <v>17770</v>
      </c>
      <c r="K18" s="13">
        <f>SUM(K10:K13)</f>
        <v>28437</v>
      </c>
    </row>
  </sheetData>
  <hyperlinks>
    <hyperlink ref="A9" r:id="rId1" display="javascript:__doPostBack('dgExpenseDetails$_ctl1$_ctl0','')" xr:uid="{838EF9FF-08ED-4077-B95A-C976C95C1303}"/>
    <hyperlink ref="C9" r:id="rId2" display="javascript:__doPostBack('dgExpenseDetails$_ctl1$_ctl4','')" xr:uid="{ACD9D696-1076-42B5-9412-6711BC843E00}"/>
    <hyperlink ref="D9" r:id="rId3" display="javascript:__doPostBack('dgExpenseDetails$_ctl1$_ctl5','')" xr:uid="{7A07018B-FC70-4139-9597-EA8183B583CE}"/>
    <hyperlink ref="E9" r:id="rId4" display="javascript:__doPostBack('dgExpenseDetails$_ctl1$_ctl6','')" xr:uid="{4EEB9F77-5D55-43F0-8ECD-A7454E981570}"/>
    <hyperlink ref="A11" r:id="rId5" display="javascript:__doPostBack('dgExpenseDetails$_ctl3$lnkExpenseID','')" xr:uid="{7382CDE1-53E6-4094-BB76-7DA16897907B}"/>
    <hyperlink ref="A12" r:id="rId6" display="javascript:__doPostBack('dgExpenseDetails$_ctl4$lnkExpenseID','')" xr:uid="{C403F37E-EFEA-44C3-B0BC-36CB3F563439}"/>
    <hyperlink ref="A13" r:id="rId7" display="javascript:__doPostBack('dgExpenseDetails$_ctl5$lnkExpenseID','')" xr:uid="{A23EFB18-CB6E-4295-A8FC-0169DF9D0875}"/>
    <hyperlink ref="B9" r:id="rId8" display="javascript:__doPostBack('dgExpenseDetails$_ctl1$_ctl7','')" xr:uid="{8AB977EC-8E05-4666-B6FA-A0B22CD69F4F}"/>
    <hyperlink ref="A10" r:id="rId9" display="javascript:__doPostBack('dgExpenseDetails$_ctl2$lnkExpenseID','')" xr:uid="{76C48DD7-BC5B-492D-9A6A-3C10CB72006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Kanwar Pal</dc:creator>
  <cp:lastModifiedBy>Kanwar Pal</cp:lastModifiedBy>
  <dcterms:created xsi:type="dcterms:W3CDTF">2024-10-25T07:46:45Z</dcterms:created>
  <dcterms:modified xsi:type="dcterms:W3CDTF">2024-10-25T08:11:27Z</dcterms:modified>
</cp:coreProperties>
</file>